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hub.latticesemi.com/departments/BusGrp/BizOpsNew/LifecycleProdMkt/"/>
    </mc:Choice>
  </mc:AlternateContent>
  <bookViews>
    <workbookView xWindow="-5010" yWindow="2670" windowWidth="17490" windowHeight="11010" activeTab="2"/>
  </bookViews>
  <sheets>
    <sheet name="Revisions" sheetId="7" r:id="rId1"/>
    <sheet name="Summary" sheetId="6" r:id="rId2"/>
    <sheet name="Die Stepping Size" sheetId="5" r:id="rId3"/>
  </sheets>
  <definedNames>
    <definedName name="_xlnm.Print_Area" localSheetId="2">'Die Stepping Size'!$A$1:$H$20</definedName>
    <definedName name="_xlnm.Print_Area" localSheetId="1">Summary!$A$1:$H$47</definedName>
  </definedNames>
  <calcPr calcId="152511"/>
</workbook>
</file>

<file path=xl/calcChain.xml><?xml version="1.0" encoding="utf-8"?>
<calcChain xmlns="http://schemas.openxmlformats.org/spreadsheetml/2006/main">
  <c r="F33" i="6" l="1"/>
  <c r="E33" i="6"/>
  <c r="F32" i="6"/>
  <c r="E32" i="6"/>
  <c r="C7" i="5" l="1"/>
  <c r="F12" i="6" s="1"/>
  <c r="B7" i="5"/>
  <c r="E12" i="6" s="1"/>
  <c r="C14" i="5"/>
  <c r="B14" i="5"/>
  <c r="E9" i="6" l="1"/>
  <c r="E21" i="6" s="1"/>
  <c r="F9" i="6"/>
  <c r="F21" i="6" s="1"/>
  <c r="G18" i="6" l="1"/>
</calcChain>
</file>

<file path=xl/sharedStrings.xml><?xml version="1.0" encoding="utf-8"?>
<sst xmlns="http://schemas.openxmlformats.org/spreadsheetml/2006/main" count="150" uniqueCount="77">
  <si>
    <t>Item</t>
  </si>
  <si>
    <t>X (um)</t>
  </si>
  <si>
    <t xml:space="preserve">Y (um) </t>
  </si>
  <si>
    <t>Device</t>
  </si>
  <si>
    <t>A1</t>
  </si>
  <si>
    <t>A2</t>
  </si>
  <si>
    <t>A3</t>
  </si>
  <si>
    <t>A4</t>
  </si>
  <si>
    <t>A5</t>
  </si>
  <si>
    <t>A6</t>
  </si>
  <si>
    <t>A7</t>
  </si>
  <si>
    <t>A8</t>
  </si>
  <si>
    <t>A9</t>
  </si>
  <si>
    <t>A10</t>
  </si>
  <si>
    <t>A11</t>
  </si>
  <si>
    <t>#</t>
  </si>
  <si>
    <t>PKT</t>
  </si>
  <si>
    <t>A12</t>
  </si>
  <si>
    <t>Status</t>
  </si>
  <si>
    <t>Orientation of PKT data</t>
  </si>
  <si>
    <t>Data orientation</t>
  </si>
  <si>
    <t>top-left</t>
  </si>
  <si>
    <t>NA</t>
  </si>
  <si>
    <t>Description</t>
  </si>
  <si>
    <t>1.  Die Stepping X/Y Size (Die Size including scribe)</t>
  </si>
  <si>
    <t>Wafer Map and Notch Position</t>
  </si>
  <si>
    <t>Scribe Street Width X/Y</t>
  </si>
  <si>
    <t>Reticle Shot X/Y dimensions</t>
  </si>
  <si>
    <t>Reticle Shot Array Size M, N</t>
  </si>
  <si>
    <t>The orientation of pin #1 on each physical die with respect to the wafer notch. This same convention applies for items A2-A7.</t>
  </si>
  <si>
    <t>Information</t>
  </si>
  <si>
    <t>The number of die (M,N) in the X and Y dimensions in the per device Reticle Shot sheet copied from foundry document XXX_SCM_SLM_placement_rxx.xls.</t>
  </si>
  <si>
    <t>The (X,Y) offset dimensions from one chip location in the reticle shot to the next. Includes seal ring and scribe street areas.</t>
  </si>
  <si>
    <t>The (X,Y) coordinates of pin #1 on the die, relative to the die (0,0) contained in the PKT data. This orientation may be rotated from the physical orientation specified in item A1</t>
  </si>
  <si>
    <t>Obtain wafer map diagram and data from foundry and copy to sheet "Wafer Map".    Also specify location of notch (top, bottom, left, right).</t>
  </si>
  <si>
    <t>size</t>
  </si>
  <si>
    <t xml:space="preserve">Material types and thicknesses of top metal and passivation layers. Provided in TDR, although this document should provide concise summary data. </t>
  </si>
  <si>
    <t>Die Logo Position, Extents, and orientation</t>
  </si>
  <si>
    <t>Max. Die number Per Row/Column</t>
  </si>
  <si>
    <t>A. The (X,Y) position: the X/Y coordinate of the Lower-Left Corner of the logo , relative to the die (0,0);                                                      B. The orientation (such as “top-left”) relative to the wafer notch.                                                                                                                   C. X/Y Extent size of the die logo.                                                             Request from assembly, after rotation.</t>
  </si>
  <si>
    <t>Y (um)</t>
  </si>
  <si>
    <t>Reticle shot Array Size M,N</t>
  </si>
  <si>
    <t>Wafer Size (inch)</t>
  </si>
  <si>
    <t>Wafer Size (mm)</t>
  </si>
  <si>
    <t>Reticle/Wafer Center Offset X/Y</t>
  </si>
  <si>
    <t xml:space="preserve">The (X,Y) distance from the edge center of the centermost reticle shot to the physical center of the wafer. Obtain from the Wafer Map diagram and data on sheet “Wafer Map”. </t>
  </si>
  <si>
    <t>Die Stepping Size X/Y</t>
  </si>
  <si>
    <t>2.  Die Size excluding Scribe</t>
  </si>
  <si>
    <t xml:space="preserve">The scribe street width outside of seal ring. Calculated by "die stepping size" minus "die size excluding scribe". </t>
  </si>
  <si>
    <t>25H</t>
  </si>
  <si>
    <t>45H</t>
  </si>
  <si>
    <t>85H</t>
  </si>
  <si>
    <t>bottom</t>
  </si>
  <si>
    <t>3x4</t>
  </si>
  <si>
    <t>41/43</t>
  </si>
  <si>
    <t>top metal: Al 28KA
passivation: nitride - 0.5um, oxide - 0.4um</t>
  </si>
  <si>
    <t>Number of Gross Die per Wafer</t>
  </si>
  <si>
    <t xml:space="preserve">Reticle shot stepping distance, including seal ring and scribe streets. Calculated as (M * x, N * y), where x,y are linked to A2. But M,N needs to be manually entered from A5. </t>
  </si>
  <si>
    <t>FINAL</t>
  </si>
  <si>
    <t>Rev 4.0</t>
  </si>
  <si>
    <t>Thickness of die.</t>
  </si>
  <si>
    <t>Thickness</t>
  </si>
  <si>
    <t>786um</t>
  </si>
  <si>
    <t>A13</t>
  </si>
  <si>
    <t xml:space="preserve">Material of backside. </t>
  </si>
  <si>
    <t>Bond Pad Composition</t>
  </si>
  <si>
    <t>Si - Epi Wafer</t>
  </si>
  <si>
    <t>AL (0.5% Cu) 2.8um / TiN-Ti-TaN/Cu 3.4um</t>
  </si>
  <si>
    <t>Topside Material</t>
  </si>
  <si>
    <t>Backside Material</t>
  </si>
  <si>
    <t>Bond Composition</t>
  </si>
  <si>
    <t>ECP5 Die/Wafer Documentation</t>
  </si>
  <si>
    <t xml:space="preserve">ECP5 Die Stepping Size </t>
  </si>
  <si>
    <t>Date</t>
  </si>
  <si>
    <t>Version</t>
  </si>
  <si>
    <t>History</t>
  </si>
  <si>
    <t>Initial Creation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</si>
</sst>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font>
      <sz val="11"/>
      <color theme="1"/>
      <name val="Calibri"/>
      <family val="2"/>
      <scheme val="minor"/>
    </font>
    <font>
      <sz val="11"/>
      <color rgb="FFFF0000"/>
      <name val="Calibri"/>
      <family val="2"/>
      <scheme val="minor"/>
    </font>
    <font>
      <sz val="9"/>
      <name val="ＭＳ 明朝"/>
      <family val="1"/>
      <charset val="128"/>
    </font>
    <font>
      <u/>
      <sz val="14"/>
      <color theme="1"/>
      <name val="Calibri"/>
      <family val="2"/>
      <scheme val="minor"/>
    </font>
    <font>
      <b/>
      <sz val="14"/>
      <color theme="1"/>
      <name val="Calibri"/>
      <family val="2"/>
      <scheme val="minor"/>
    </font>
    <font>
      <sz val="11"/>
      <color theme="0" tint="-0.34998626667073579"/>
      <name val="Calibri"/>
      <family val="2"/>
      <scheme val="minor"/>
    </font>
    <font>
      <b/>
      <sz val="11"/>
      <color theme="1"/>
      <name val="Calibri"/>
      <family val="2"/>
      <scheme val="minor"/>
    </font>
    <font>
      <sz val="12"/>
      <color theme="1"/>
      <name val="Calibri"/>
      <family val="2"/>
      <scheme val="minor"/>
    </font>
    <font>
      <i/>
      <sz val="11"/>
      <color rgb="FF0033CC"/>
      <name val="Calibri"/>
      <family val="2"/>
      <scheme val="minor"/>
    </font>
    <font>
      <i/>
      <sz val="11"/>
      <color theme="1"/>
      <name val="Calibri"/>
      <family val="2"/>
      <scheme val="minor"/>
    </font>
    <font>
      <b/>
      <sz val="18"/>
      <color theme="1"/>
      <name val="Calibri"/>
      <family val="2"/>
      <scheme val="minor"/>
    </font>
    <font>
      <sz val="10"/>
      <color theme="1"/>
      <name val="Calibri"/>
      <family val="2"/>
      <scheme val="minor"/>
    </font>
    <font>
      <b/>
      <sz val="12"/>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2" fillId="0" borderId="0">
      <alignment vertical="center"/>
    </xf>
  </cellStyleXfs>
  <cellXfs count="130">
    <xf numFmtId="0" fontId="0" fillId="0" borderId="0" xfId="0"/>
    <xf numFmtId="0" fontId="0" fillId="0" borderId="0" xfId="0" applyFill="1"/>
    <xf numFmtId="0" fontId="3" fillId="0" borderId="0" xfId="0" applyFont="1"/>
    <xf numFmtId="0" fontId="1" fillId="0" borderId="0" xfId="0" applyFont="1"/>
    <xf numFmtId="0" fontId="0" fillId="0" borderId="2" xfId="0" applyFill="1" applyBorder="1" applyAlignment="1">
      <alignment horizontal="center"/>
    </xf>
    <xf numFmtId="164" fontId="0" fillId="0" borderId="0" xfId="0" applyNumberFormat="1"/>
    <xf numFmtId="0" fontId="0" fillId="0" borderId="9" xfId="0" applyBorder="1" applyAlignment="1">
      <alignment horizontal="center"/>
    </xf>
    <xf numFmtId="0" fontId="0" fillId="0" borderId="10"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0" borderId="18" xfId="0" applyBorder="1" applyAlignment="1">
      <alignment horizontal="center"/>
    </xf>
    <xf numFmtId="0" fontId="0" fillId="0" borderId="18" xfId="0" applyBorder="1"/>
    <xf numFmtId="0" fontId="0" fillId="0" borderId="15" xfId="0" applyBorder="1"/>
    <xf numFmtId="0" fontId="0" fillId="0" borderId="10" xfId="0" applyBorder="1"/>
    <xf numFmtId="2" fontId="0" fillId="0" borderId="0" xfId="0" applyNumberFormat="1"/>
    <xf numFmtId="2" fontId="0" fillId="0" borderId="2" xfId="0" applyNumberFormat="1" applyFill="1" applyBorder="1" applyAlignment="1">
      <alignment horizontal="center"/>
    </xf>
    <xf numFmtId="0" fontId="7" fillId="0" borderId="0" xfId="0" applyFont="1"/>
    <xf numFmtId="0" fontId="7" fillId="0" borderId="0" xfId="0" applyFont="1" applyFill="1"/>
    <xf numFmtId="0" fontId="0" fillId="3" borderId="5" xfId="0" applyFill="1" applyBorder="1" applyAlignment="1">
      <alignment horizontal="center"/>
    </xf>
    <xf numFmtId="2" fontId="0" fillId="3" borderId="7" xfId="0" applyNumberFormat="1" applyFill="1" applyBorder="1" applyAlignment="1">
      <alignment horizontal="center"/>
    </xf>
    <xf numFmtId="0" fontId="0" fillId="3" borderId="7"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2" fontId="0" fillId="3" borderId="2" xfId="0" applyNumberFormat="1" applyFill="1" applyBorder="1" applyAlignment="1">
      <alignment horizontal="center"/>
    </xf>
    <xf numFmtId="2" fontId="5" fillId="3" borderId="2" xfId="0" applyNumberFormat="1" applyFont="1" applyFill="1" applyBorder="1" applyAlignment="1">
      <alignment horizontal="center"/>
    </xf>
    <xf numFmtId="0" fontId="0" fillId="0" borderId="0" xfId="0" applyAlignment="1">
      <alignment vertical="center"/>
    </xf>
    <xf numFmtId="0" fontId="6" fillId="2" borderId="12" xfId="0" applyFont="1" applyFill="1" applyBorder="1" applyAlignment="1">
      <alignment horizontal="center" vertical="center" wrapText="1"/>
    </xf>
    <xf numFmtId="0" fontId="6" fillId="0" borderId="0" xfId="0" applyFont="1" applyAlignment="1">
      <alignment vertical="center"/>
    </xf>
    <xf numFmtId="0" fontId="0" fillId="3" borderId="26" xfId="0" applyFill="1" applyBorder="1" applyAlignment="1">
      <alignment horizontal="center"/>
    </xf>
    <xf numFmtId="2" fontId="0" fillId="3" borderId="27" xfId="0" applyNumberFormat="1" applyFill="1" applyBorder="1" applyAlignment="1">
      <alignment horizontal="center"/>
    </xf>
    <xf numFmtId="0" fontId="0" fillId="3" borderId="27" xfId="0" applyFill="1" applyBorder="1" applyAlignment="1">
      <alignment horizontal="center"/>
    </xf>
    <xf numFmtId="2" fontId="0" fillId="0" borderId="9" xfId="0" applyNumberFormat="1" applyBorder="1" applyAlignment="1">
      <alignment horizontal="center"/>
    </xf>
    <xf numFmtId="0" fontId="0" fillId="0" borderId="29" xfId="0" applyBorder="1" applyAlignment="1">
      <alignment horizontal="center"/>
    </xf>
    <xf numFmtId="2" fontId="5" fillId="3" borderId="27" xfId="0" applyNumberFormat="1" applyFont="1" applyFill="1" applyBorder="1" applyAlignment="1">
      <alignment horizontal="center"/>
    </xf>
    <xf numFmtId="0" fontId="0" fillId="0" borderId="32" xfId="0" applyFill="1" applyBorder="1"/>
    <xf numFmtId="0" fontId="0" fillId="0" borderId="9" xfId="0" applyFill="1" applyBorder="1"/>
    <xf numFmtId="2" fontId="0" fillId="0" borderId="9" xfId="0" applyNumberFormat="1" applyFill="1" applyBorder="1" applyAlignment="1">
      <alignment horizontal="center"/>
    </xf>
    <xf numFmtId="0" fontId="0" fillId="0" borderId="9" xfId="0" applyFill="1" applyBorder="1" applyAlignment="1">
      <alignment horizontal="center"/>
    </xf>
    <xf numFmtId="0" fontId="0" fillId="2" borderId="31" xfId="0" applyFill="1" applyBorder="1" applyAlignment="1">
      <alignment horizontal="center"/>
    </xf>
    <xf numFmtId="2" fontId="0" fillId="2" borderId="4" xfId="0" applyNumberFormat="1" applyFill="1" applyBorder="1" applyAlignment="1">
      <alignment horizontal="center"/>
    </xf>
    <xf numFmtId="0" fontId="0" fillId="2" borderId="4" xfId="0" applyFill="1" applyBorder="1" applyAlignment="1">
      <alignment horizontal="center"/>
    </xf>
    <xf numFmtId="0" fontId="4" fillId="0" borderId="0" xfId="0" applyFont="1"/>
    <xf numFmtId="0" fontId="5" fillId="3" borderId="2" xfId="0" applyFont="1" applyFill="1" applyBorder="1" applyAlignment="1">
      <alignment horizontal="center"/>
    </xf>
    <xf numFmtId="0" fontId="0" fillId="3" borderId="11" xfId="0" applyFill="1" applyBorder="1" applyAlignment="1">
      <alignment horizontal="center"/>
    </xf>
    <xf numFmtId="0" fontId="0" fillId="3" borderId="8" xfId="0" applyFill="1" applyBorder="1" applyAlignment="1">
      <alignment horizontal="center"/>
    </xf>
    <xf numFmtId="0" fontId="0" fillId="3" borderId="16" xfId="0" applyFill="1" applyBorder="1"/>
    <xf numFmtId="0" fontId="5" fillId="3" borderId="5" xfId="0" applyFont="1" applyFill="1" applyBorder="1"/>
    <xf numFmtId="0" fontId="5" fillId="3" borderId="11" xfId="0" applyFont="1" applyFill="1" applyBorder="1"/>
    <xf numFmtId="0" fontId="0" fillId="3" borderId="17" xfId="0" applyFill="1" applyBorder="1"/>
    <xf numFmtId="0" fontId="5" fillId="3" borderId="3" xfId="0" applyFont="1" applyFill="1" applyBorder="1"/>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vertical="center" wrapText="1"/>
    </xf>
    <xf numFmtId="0" fontId="0" fillId="2" borderId="0" xfId="0" applyFill="1"/>
    <xf numFmtId="0" fontId="3" fillId="2" borderId="0" xfId="0" applyFont="1" applyFill="1"/>
    <xf numFmtId="0" fontId="8" fillId="2" borderId="0" xfId="0" applyFont="1" applyFill="1"/>
    <xf numFmtId="0" fontId="9" fillId="2" borderId="0" xfId="0" applyFont="1" applyFill="1"/>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5" fillId="3" borderId="7" xfId="0" applyFont="1" applyFill="1" applyBorder="1" applyAlignment="1">
      <alignment horizontal="center"/>
    </xf>
    <xf numFmtId="2" fontId="5" fillId="3" borderId="24" xfId="0" applyNumberFormat="1" applyFont="1" applyFill="1" applyBorder="1" applyAlignment="1">
      <alignment horizontal="center"/>
    </xf>
    <xf numFmtId="0" fontId="4" fillId="2" borderId="0" xfId="0" applyFont="1" applyFill="1"/>
    <xf numFmtId="0" fontId="0" fillId="3" borderId="33" xfId="0" applyFill="1" applyBorder="1" applyAlignment="1">
      <alignment horizontal="center"/>
    </xf>
    <xf numFmtId="0" fontId="0" fillId="3" borderId="34" xfId="0" applyFill="1" applyBorder="1" applyAlignment="1">
      <alignment horizontal="center"/>
    </xf>
    <xf numFmtId="0" fontId="5" fillId="3" borderId="2" xfId="0" applyFont="1" applyFill="1" applyBorder="1" applyAlignment="1">
      <alignment horizontal="right"/>
    </xf>
    <xf numFmtId="0" fontId="10" fillId="0" borderId="0" xfId="0" applyFont="1"/>
    <xf numFmtId="0" fontId="1" fillId="0" borderId="9" xfId="0" applyFont="1" applyBorder="1" applyAlignment="1">
      <alignment horizontal="center"/>
    </xf>
    <xf numFmtId="0" fontId="1" fillId="3" borderId="2" xfId="0" applyFont="1" applyFill="1" applyBorder="1" applyAlignment="1">
      <alignment horizontal="center"/>
    </xf>
    <xf numFmtId="0" fontId="1" fillId="2" borderId="4" xfId="0" applyFont="1" applyFill="1" applyBorder="1" applyAlignment="1">
      <alignment horizontal="center"/>
    </xf>
    <xf numFmtId="0" fontId="5" fillId="3" borderId="27" xfId="0" applyFont="1" applyFill="1" applyBorder="1" applyAlignment="1">
      <alignment horizontal="center"/>
    </xf>
    <xf numFmtId="0" fontId="0" fillId="0" borderId="0" xfId="0" applyFill="1" applyAlignment="1">
      <alignment vertical="center"/>
    </xf>
    <xf numFmtId="0" fontId="5" fillId="3" borderId="7" xfId="0" applyFont="1" applyFill="1" applyBorder="1" applyAlignment="1">
      <alignment horizontal="right"/>
    </xf>
    <xf numFmtId="0" fontId="0" fillId="2" borderId="0" xfId="0" applyFill="1" applyAlignment="1">
      <alignment horizontal="center" vertical="center"/>
    </xf>
    <xf numFmtId="0" fontId="11" fillId="2" borderId="0" xfId="0" applyFont="1" applyFill="1" applyAlignment="1">
      <alignment horizontal="left"/>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2" fontId="12" fillId="2" borderId="12" xfId="0" applyNumberFormat="1" applyFont="1" applyFill="1" applyBorder="1" applyAlignment="1">
      <alignment horizontal="center" vertical="center"/>
    </xf>
    <xf numFmtId="0" fontId="12" fillId="2" borderId="12" xfId="0" applyFont="1" applyFill="1" applyBorder="1" applyAlignment="1">
      <alignment horizontal="center" vertical="center"/>
    </xf>
    <xf numFmtId="0" fontId="12" fillId="2" borderId="0" xfId="0" applyFont="1" applyFill="1" applyAlignment="1">
      <alignment vertical="center"/>
    </xf>
    <xf numFmtId="0" fontId="0" fillId="0" borderId="0" xfId="0" applyFill="1" applyBorder="1" applyAlignment="1">
      <alignment horizontal="left"/>
    </xf>
    <xf numFmtId="0" fontId="0" fillId="3" borderId="26" xfId="0" applyFill="1" applyBorder="1" applyAlignment="1">
      <alignment horizontal="center" vertical="center"/>
    </xf>
    <xf numFmtId="0" fontId="0" fillId="3" borderId="3" xfId="0" applyFill="1" applyBorder="1" applyAlignment="1">
      <alignment horizontal="center" vertical="center"/>
    </xf>
    <xf numFmtId="0" fontId="0" fillId="0" borderId="15" xfId="0" applyBorder="1" applyAlignment="1">
      <alignment horizontal="center" vertical="center"/>
    </xf>
    <xf numFmtId="0" fontId="0" fillId="0" borderId="31" xfId="0" applyBorder="1" applyAlignment="1">
      <alignment horizontal="center"/>
    </xf>
    <xf numFmtId="0" fontId="1" fillId="0" borderId="4" xfId="0" applyFont="1" applyBorder="1" applyAlignment="1">
      <alignment horizontal="center"/>
    </xf>
    <xf numFmtId="0" fontId="0" fillId="3" borderId="47" xfId="0" applyFill="1" applyBorder="1" applyAlignment="1">
      <alignment horizontal="center"/>
    </xf>
    <xf numFmtId="0" fontId="1" fillId="0" borderId="10" xfId="0" applyFont="1" applyBorder="1" applyAlignment="1">
      <alignment horizontal="center"/>
    </xf>
    <xf numFmtId="0" fontId="14" fillId="0" borderId="0" xfId="0" applyFont="1" applyFill="1" applyBorder="1" applyAlignment="1"/>
    <xf numFmtId="0" fontId="14" fillId="0" borderId="0" xfId="0" applyFont="1" applyBorder="1" applyAlignment="1">
      <alignment horizontal="center" vertical="center" wrapText="1"/>
    </xf>
    <xf numFmtId="0" fontId="14" fillId="0" borderId="0" xfId="0" applyFont="1" applyFill="1" applyBorder="1"/>
    <xf numFmtId="15" fontId="13" fillId="0" borderId="0" xfId="0" applyNumberFormat="1" applyFont="1" applyFill="1" applyBorder="1" applyAlignment="1"/>
    <xf numFmtId="2" fontId="13" fillId="0" borderId="0" xfId="0" applyNumberFormat="1" applyFont="1" applyBorder="1" applyAlignment="1">
      <alignment horizontal="center" vertical="center" wrapText="1"/>
    </xf>
    <xf numFmtId="0" fontId="13" fillId="0" borderId="0" xfId="0" applyFont="1" applyFill="1" applyBorder="1"/>
    <xf numFmtId="0" fontId="0" fillId="0" borderId="46"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0" fontId="4" fillId="0" borderId="2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0" fillId="0" borderId="24" xfId="0" applyBorder="1" applyAlignment="1">
      <alignment horizontal="left" vertical="center" wrapText="1"/>
    </xf>
    <xf numFmtId="0" fontId="0" fillId="0" borderId="6" xfId="0" applyBorder="1" applyAlignment="1">
      <alignment horizontal="left" vertical="center" wrapText="1"/>
    </xf>
    <xf numFmtId="0" fontId="0" fillId="0" borderId="29" xfId="0" applyBorder="1" applyAlignment="1">
      <alignment horizontal="left" vertical="center" wrapText="1"/>
    </xf>
    <xf numFmtId="0" fontId="0" fillId="0" borderId="25" xfId="0" applyBorder="1" applyAlignment="1">
      <alignment horizontal="left" vertical="center" wrapText="1"/>
    </xf>
    <xf numFmtId="0" fontId="0" fillId="0" borderId="20" xfId="0" applyBorder="1" applyAlignment="1">
      <alignment horizontal="left" vertical="center" wrapText="1"/>
    </xf>
    <xf numFmtId="0" fontId="0" fillId="0" borderId="30" xfId="0" applyBorder="1" applyAlignment="1">
      <alignment horizontal="left" vertical="center" wrapText="1"/>
    </xf>
    <xf numFmtId="0" fontId="0" fillId="2" borderId="6" xfId="0" applyFill="1" applyBorder="1" applyAlignment="1">
      <alignment horizontal="left" vertical="center" wrapText="1"/>
    </xf>
    <xf numFmtId="0" fontId="4" fillId="2" borderId="19" xfId="0" applyFont="1" applyFill="1" applyBorder="1" applyAlignment="1">
      <alignment horizontal="center" vertical="center" wrapText="1"/>
    </xf>
    <xf numFmtId="0" fontId="0" fillId="2" borderId="20" xfId="0" applyFill="1" applyBorder="1" applyAlignment="1">
      <alignment horizontal="left" vertical="center" wrapText="1"/>
    </xf>
    <xf numFmtId="2" fontId="0" fillId="3" borderId="37" xfId="0" applyNumberFormat="1" applyFill="1" applyBorder="1" applyAlignment="1">
      <alignment horizontal="center"/>
    </xf>
    <xf numFmtId="2" fontId="0" fillId="3" borderId="40" xfId="0" applyNumberFormat="1" applyFill="1" applyBorder="1" applyAlignment="1">
      <alignment horizontal="center"/>
    </xf>
    <xf numFmtId="2" fontId="0" fillId="3" borderId="26" xfId="0" applyNumberFormat="1" applyFill="1" applyBorder="1" applyAlignment="1">
      <alignment horizontal="center"/>
    </xf>
    <xf numFmtId="2" fontId="0" fillId="3" borderId="36" xfId="0" applyNumberFormat="1" applyFill="1" applyBorder="1" applyAlignment="1">
      <alignment horizontal="center"/>
    </xf>
    <xf numFmtId="2" fontId="0" fillId="3" borderId="39" xfId="0" applyNumberFormat="1" applyFill="1" applyBorder="1" applyAlignment="1">
      <alignment horizontal="center"/>
    </xf>
    <xf numFmtId="2" fontId="0" fillId="3" borderId="3" xfId="0" applyNumberFormat="1" applyFill="1" applyBorder="1" applyAlignment="1">
      <alignment horizontal="center"/>
    </xf>
    <xf numFmtId="2" fontId="0" fillId="0" borderId="35" xfId="0" applyNumberFormat="1" applyBorder="1" applyAlignment="1">
      <alignment horizontal="center" wrapText="1"/>
    </xf>
    <xf numFmtId="2" fontId="0" fillId="0" borderId="38" xfId="0" applyNumberFormat="1" applyBorder="1" applyAlignment="1">
      <alignment horizontal="center" wrapText="1"/>
    </xf>
    <xf numFmtId="2" fontId="0" fillId="0" borderId="15" xfId="0" applyNumberFormat="1" applyBorder="1" applyAlignment="1">
      <alignment horizontal="center" wrapText="1"/>
    </xf>
    <xf numFmtId="2" fontId="0" fillId="0" borderId="44" xfId="0" applyNumberFormat="1" applyBorder="1" applyAlignment="1">
      <alignment horizontal="center"/>
    </xf>
    <xf numFmtId="2" fontId="0" fillId="0" borderId="45" xfId="0" applyNumberFormat="1" applyBorder="1" applyAlignment="1">
      <alignment horizontal="center"/>
    </xf>
    <xf numFmtId="2" fontId="0" fillId="0" borderId="31" xfId="0" applyNumberFormat="1" applyBorder="1" applyAlignment="1">
      <alignment horizont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cellXfs>
  <cellStyles count="2">
    <cellStyle name="Normal" xfId="0" builtinId="0"/>
    <cellStyle name="標準_CS200_SLM_A0R0" xfId="1"/>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A3" sqref="A3"/>
    </sheetView>
  </sheetViews>
  <sheetFormatPr defaultRowHeight="15"/>
  <cols>
    <col min="1" max="1" width="9.7109375" bestFit="1" customWidth="1"/>
  </cols>
  <sheetData>
    <row r="1" spans="1:3">
      <c r="A1" s="91" t="s">
        <v>73</v>
      </c>
      <c r="B1" s="92" t="s">
        <v>74</v>
      </c>
      <c r="C1" s="93" t="s">
        <v>75</v>
      </c>
    </row>
    <row r="2" spans="1:3">
      <c r="A2" s="94">
        <v>41718</v>
      </c>
      <c r="B2" s="95">
        <v>1</v>
      </c>
      <c r="C2" s="96" t="s">
        <v>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view="pageBreakPreview" zoomScaleNormal="90" zoomScaleSheetLayoutView="100" workbookViewId="0">
      <pane ySplit="3" topLeftCell="A4" activePane="bottomLeft" state="frozen"/>
      <selection pane="bottomLeft" activeCell="B2" sqref="B2"/>
    </sheetView>
  </sheetViews>
  <sheetFormatPr defaultRowHeight="18.75"/>
  <cols>
    <col min="1" max="1" width="6.5703125" style="41" customWidth="1"/>
    <col min="2" max="2" width="13.42578125" customWidth="1"/>
    <col min="3" max="3" width="57.28515625" style="25" customWidth="1"/>
    <col min="4" max="4" width="7.7109375" customWidth="1"/>
    <col min="5" max="5" width="9" style="14" customWidth="1"/>
    <col min="6" max="6" width="9.140625" style="14" customWidth="1"/>
    <col min="7" max="7" width="12.7109375" customWidth="1"/>
    <col min="8" max="8" width="8.140625" customWidth="1"/>
  </cols>
  <sheetData>
    <row r="1" spans="1:8" ht="23.25">
      <c r="B1" s="67" t="s">
        <v>71</v>
      </c>
      <c r="G1" s="3"/>
      <c r="H1" s="3" t="s">
        <v>59</v>
      </c>
    </row>
    <row r="2" spans="1:8" ht="9" customHeight="1" thickBot="1">
      <c r="B2" s="2"/>
      <c r="G2" s="1"/>
    </row>
    <row r="3" spans="1:8" s="82" customFormat="1" ht="16.5" thickBot="1">
      <c r="A3" s="76" t="s">
        <v>15</v>
      </c>
      <c r="B3" s="77" t="s">
        <v>0</v>
      </c>
      <c r="C3" s="78" t="s">
        <v>23</v>
      </c>
      <c r="D3" s="79" t="s">
        <v>3</v>
      </c>
      <c r="E3" s="80" t="s">
        <v>1</v>
      </c>
      <c r="F3" s="80" t="s">
        <v>2</v>
      </c>
      <c r="G3" s="81" t="s">
        <v>30</v>
      </c>
      <c r="H3" s="81" t="s">
        <v>18</v>
      </c>
    </row>
    <row r="4" spans="1:8" ht="15">
      <c r="A4" s="103" t="s">
        <v>4</v>
      </c>
      <c r="B4" s="106" t="s">
        <v>20</v>
      </c>
      <c r="C4" s="109" t="s">
        <v>29</v>
      </c>
      <c r="D4" s="28" t="s">
        <v>49</v>
      </c>
      <c r="E4" s="62"/>
      <c r="F4" s="29"/>
      <c r="G4" s="30"/>
      <c r="H4" s="30"/>
    </row>
    <row r="5" spans="1:8" ht="15">
      <c r="A5" s="104"/>
      <c r="B5" s="107"/>
      <c r="C5" s="110"/>
      <c r="D5" s="22" t="s">
        <v>50</v>
      </c>
      <c r="E5" s="24"/>
      <c r="F5" s="23"/>
      <c r="G5" s="20"/>
      <c r="H5" s="21"/>
    </row>
    <row r="6" spans="1:8" ht="14.45" customHeight="1" thickBot="1">
      <c r="A6" s="105"/>
      <c r="B6" s="108"/>
      <c r="C6" s="111"/>
      <c r="D6" s="9" t="s">
        <v>51</v>
      </c>
      <c r="E6" s="31" t="s">
        <v>22</v>
      </c>
      <c r="F6" s="31" t="s">
        <v>22</v>
      </c>
      <c r="G6" s="32" t="s">
        <v>21</v>
      </c>
      <c r="H6" s="68" t="s">
        <v>58</v>
      </c>
    </row>
    <row r="7" spans="1:8" ht="14.45" customHeight="1">
      <c r="A7" s="103" t="s">
        <v>5</v>
      </c>
      <c r="B7" s="106" t="s">
        <v>46</v>
      </c>
      <c r="C7" s="109" t="s">
        <v>32</v>
      </c>
      <c r="D7" s="28" t="s">
        <v>49</v>
      </c>
      <c r="E7" s="33"/>
      <c r="F7" s="33"/>
      <c r="G7" s="30"/>
      <c r="H7" s="71"/>
    </row>
    <row r="8" spans="1:8" ht="15">
      <c r="A8" s="104"/>
      <c r="B8" s="107"/>
      <c r="C8" s="110"/>
      <c r="D8" s="22" t="s">
        <v>50</v>
      </c>
      <c r="E8" s="24"/>
      <c r="F8" s="24"/>
      <c r="G8" s="21"/>
      <c r="H8" s="42"/>
    </row>
    <row r="9" spans="1:8" ht="15.75" thickBot="1">
      <c r="A9" s="105"/>
      <c r="B9" s="108"/>
      <c r="C9" s="111"/>
      <c r="D9" s="9" t="s">
        <v>51</v>
      </c>
      <c r="E9" s="31">
        <f>'Die Stepping Size'!B7</f>
        <v>6626.2</v>
      </c>
      <c r="F9" s="31">
        <f>'Die Stepping Size'!C7</f>
        <v>7011.4</v>
      </c>
      <c r="G9" s="6" t="s">
        <v>22</v>
      </c>
      <c r="H9" s="68" t="s">
        <v>58</v>
      </c>
    </row>
    <row r="10" spans="1:8" ht="14.45" customHeight="1">
      <c r="A10" s="103" t="s">
        <v>6</v>
      </c>
      <c r="B10" s="106" t="s">
        <v>26</v>
      </c>
      <c r="C10" s="109" t="s">
        <v>48</v>
      </c>
      <c r="D10" s="28" t="s">
        <v>49</v>
      </c>
      <c r="E10" s="33"/>
      <c r="F10" s="33"/>
      <c r="G10" s="30"/>
      <c r="H10" s="71"/>
    </row>
    <row r="11" spans="1:8" ht="15">
      <c r="A11" s="104"/>
      <c r="B11" s="107"/>
      <c r="C11" s="110"/>
      <c r="D11" s="22" t="s">
        <v>50</v>
      </c>
      <c r="E11" s="24"/>
      <c r="F11" s="24"/>
      <c r="G11" s="21"/>
      <c r="H11" s="42"/>
    </row>
    <row r="12" spans="1:8" ht="15.75" thickBot="1">
      <c r="A12" s="105"/>
      <c r="B12" s="108"/>
      <c r="C12" s="111"/>
      <c r="D12" s="9" t="s">
        <v>51</v>
      </c>
      <c r="E12" s="31">
        <f>'Die Stepping Size'!B7-'Die Stepping Size'!B14</f>
        <v>68</v>
      </c>
      <c r="F12" s="31">
        <f>'Die Stepping Size'!C7-'Die Stepping Size'!C14</f>
        <v>131</v>
      </c>
      <c r="G12" s="6" t="s">
        <v>22</v>
      </c>
      <c r="H12" s="68" t="s">
        <v>58</v>
      </c>
    </row>
    <row r="13" spans="1:8" ht="14.45" customHeight="1">
      <c r="A13" s="103" t="s">
        <v>7</v>
      </c>
      <c r="B13" s="106" t="s">
        <v>25</v>
      </c>
      <c r="C13" s="109" t="s">
        <v>34</v>
      </c>
      <c r="D13" s="28" t="s">
        <v>49</v>
      </c>
      <c r="E13" s="29"/>
      <c r="F13" s="29"/>
      <c r="G13" s="30"/>
      <c r="H13" s="30"/>
    </row>
    <row r="14" spans="1:8" ht="15">
      <c r="A14" s="104"/>
      <c r="B14" s="107"/>
      <c r="C14" s="110"/>
      <c r="D14" s="22" t="s">
        <v>50</v>
      </c>
      <c r="E14" s="23"/>
      <c r="F14" s="23"/>
      <c r="G14" s="21"/>
      <c r="H14" s="69"/>
    </row>
    <row r="15" spans="1:8" ht="15.75" thickBot="1">
      <c r="A15" s="105"/>
      <c r="B15" s="108"/>
      <c r="C15" s="111"/>
      <c r="D15" s="9" t="s">
        <v>51</v>
      </c>
      <c r="E15" s="31" t="s">
        <v>22</v>
      </c>
      <c r="F15" s="31" t="s">
        <v>22</v>
      </c>
      <c r="G15" s="6" t="s">
        <v>52</v>
      </c>
      <c r="H15" s="68" t="s">
        <v>58</v>
      </c>
    </row>
    <row r="16" spans="1:8" ht="14.45" customHeight="1">
      <c r="A16" s="103" t="s">
        <v>8</v>
      </c>
      <c r="B16" s="106" t="s">
        <v>28</v>
      </c>
      <c r="C16" s="109" t="s">
        <v>31</v>
      </c>
      <c r="D16" s="28" t="s">
        <v>49</v>
      </c>
      <c r="E16" s="29"/>
      <c r="F16" s="29"/>
      <c r="G16" s="30"/>
      <c r="H16" s="30"/>
    </row>
    <row r="17" spans="1:8" ht="15">
      <c r="A17" s="104"/>
      <c r="B17" s="107"/>
      <c r="C17" s="110"/>
      <c r="D17" s="22" t="s">
        <v>50</v>
      </c>
      <c r="E17" s="23"/>
      <c r="F17" s="23"/>
      <c r="G17" s="21"/>
      <c r="H17" s="21"/>
    </row>
    <row r="18" spans="1:8" ht="15.75" thickBot="1">
      <c r="A18" s="105"/>
      <c r="B18" s="108"/>
      <c r="C18" s="111"/>
      <c r="D18" s="9" t="s">
        <v>51</v>
      </c>
      <c r="E18" s="31" t="s">
        <v>22</v>
      </c>
      <c r="F18" s="31" t="s">
        <v>22</v>
      </c>
      <c r="G18" s="6" t="str">
        <f>'Die Stepping Size'!D7</f>
        <v>3x4</v>
      </c>
      <c r="H18" s="68" t="s">
        <v>58</v>
      </c>
    </row>
    <row r="19" spans="1:8" ht="14.45" customHeight="1">
      <c r="A19" s="113" t="s">
        <v>9</v>
      </c>
      <c r="B19" s="112" t="s">
        <v>27</v>
      </c>
      <c r="C19" s="114" t="s">
        <v>57</v>
      </c>
      <c r="D19" s="18" t="s">
        <v>49</v>
      </c>
      <c r="E19" s="19"/>
      <c r="F19" s="19"/>
      <c r="G19" s="20"/>
      <c r="H19" s="20"/>
    </row>
    <row r="20" spans="1:8" ht="15">
      <c r="A20" s="113"/>
      <c r="B20" s="112"/>
      <c r="C20" s="114"/>
      <c r="D20" s="22" t="s">
        <v>50</v>
      </c>
      <c r="E20" s="23"/>
      <c r="F20" s="23"/>
      <c r="G20" s="21"/>
      <c r="H20" s="21"/>
    </row>
    <row r="21" spans="1:8" ht="15.75" thickBot="1">
      <c r="A21" s="113"/>
      <c r="B21" s="112"/>
      <c r="C21" s="114"/>
      <c r="D21" s="38" t="s">
        <v>51</v>
      </c>
      <c r="E21" s="39">
        <f>E9*3</f>
        <v>19878.599999999999</v>
      </c>
      <c r="F21" s="39">
        <f>F9*4</f>
        <v>28045.599999999999</v>
      </c>
      <c r="G21" s="40" t="s">
        <v>22</v>
      </c>
      <c r="H21" s="70" t="s">
        <v>58</v>
      </c>
    </row>
    <row r="22" spans="1:8" ht="14.45" customHeight="1">
      <c r="A22" s="103" t="s">
        <v>10</v>
      </c>
      <c r="B22" s="106" t="s">
        <v>44</v>
      </c>
      <c r="C22" s="109" t="s">
        <v>45</v>
      </c>
      <c r="D22" s="28" t="s">
        <v>49</v>
      </c>
      <c r="E22" s="29"/>
      <c r="F22" s="29"/>
      <c r="G22" s="30"/>
      <c r="H22" s="30"/>
    </row>
    <row r="23" spans="1:8" ht="15">
      <c r="A23" s="104"/>
      <c r="B23" s="107"/>
      <c r="C23" s="110"/>
      <c r="D23" s="22" t="s">
        <v>50</v>
      </c>
      <c r="E23" s="23"/>
      <c r="F23" s="23"/>
      <c r="G23" s="21"/>
      <c r="H23" s="21"/>
    </row>
    <row r="24" spans="1:8" ht="15.75" thickBot="1">
      <c r="A24" s="105"/>
      <c r="B24" s="108"/>
      <c r="C24" s="111"/>
      <c r="D24" s="9" t="s">
        <v>51</v>
      </c>
      <c r="E24" s="31">
        <v>875</v>
      </c>
      <c r="F24" s="31">
        <v>11779</v>
      </c>
      <c r="G24" s="6" t="s">
        <v>22</v>
      </c>
      <c r="H24" s="68" t="s">
        <v>58</v>
      </c>
    </row>
    <row r="25" spans="1:8" ht="14.45" customHeight="1">
      <c r="A25" s="103" t="s">
        <v>11</v>
      </c>
      <c r="B25" s="106" t="s">
        <v>19</v>
      </c>
      <c r="C25" s="109" t="s">
        <v>33</v>
      </c>
      <c r="D25" s="28" t="s">
        <v>49</v>
      </c>
      <c r="E25" s="29"/>
      <c r="F25" s="29"/>
      <c r="G25" s="30"/>
      <c r="H25" s="30"/>
    </row>
    <row r="26" spans="1:8" ht="15">
      <c r="A26" s="104"/>
      <c r="B26" s="107"/>
      <c r="C26" s="110"/>
      <c r="D26" s="22" t="s">
        <v>50</v>
      </c>
      <c r="E26" s="23"/>
      <c r="F26" s="23"/>
      <c r="G26" s="21"/>
      <c r="H26" s="21"/>
    </row>
    <row r="27" spans="1:8" ht="16.5" customHeight="1" thickBot="1">
      <c r="A27" s="105"/>
      <c r="B27" s="108"/>
      <c r="C27" s="111"/>
      <c r="D27" s="9" t="s">
        <v>51</v>
      </c>
      <c r="E27" s="34">
        <v>-3118.1849999999999</v>
      </c>
      <c r="F27" s="35">
        <v>3180.654</v>
      </c>
      <c r="G27" s="6" t="s">
        <v>16</v>
      </c>
      <c r="H27" s="68" t="s">
        <v>58</v>
      </c>
    </row>
    <row r="28" spans="1:8" ht="14.45" customHeight="1">
      <c r="A28" s="103" t="s">
        <v>12</v>
      </c>
      <c r="B28" s="106" t="s">
        <v>37</v>
      </c>
      <c r="C28" s="109" t="s">
        <v>39</v>
      </c>
      <c r="D28" s="28" t="s">
        <v>49</v>
      </c>
      <c r="E28" s="29"/>
      <c r="F28" s="29"/>
      <c r="G28" s="30"/>
      <c r="H28" s="30"/>
    </row>
    <row r="29" spans="1:8" ht="15">
      <c r="A29" s="104"/>
      <c r="B29" s="107"/>
      <c r="C29" s="110"/>
      <c r="D29" s="22" t="s">
        <v>49</v>
      </c>
      <c r="E29" s="23"/>
      <c r="F29" s="23"/>
      <c r="G29" s="21"/>
      <c r="H29" s="21"/>
    </row>
    <row r="30" spans="1:8" ht="15">
      <c r="A30" s="104"/>
      <c r="B30" s="107"/>
      <c r="C30" s="110"/>
      <c r="D30" s="22" t="s">
        <v>50</v>
      </c>
      <c r="E30" s="23"/>
      <c r="F30" s="23"/>
      <c r="G30" s="21"/>
      <c r="H30" s="21"/>
    </row>
    <row r="31" spans="1:8" ht="15">
      <c r="A31" s="104"/>
      <c r="B31" s="107"/>
      <c r="C31" s="110"/>
      <c r="D31" s="22" t="s">
        <v>50</v>
      </c>
      <c r="E31" s="23"/>
      <c r="F31" s="23"/>
      <c r="G31" s="21"/>
      <c r="H31" s="21"/>
    </row>
    <row r="32" spans="1:8" ht="15.75" thickBot="1">
      <c r="A32" s="104"/>
      <c r="B32" s="107"/>
      <c r="C32" s="110"/>
      <c r="D32" s="8" t="s">
        <v>51</v>
      </c>
      <c r="E32" s="15">
        <f>(-3622.5*0.9)</f>
        <v>-3260.25</v>
      </c>
      <c r="F32" s="15">
        <f>(3634.18*0.9)</f>
        <v>3270.7619999999997</v>
      </c>
      <c r="G32" s="4" t="s">
        <v>21</v>
      </c>
      <c r="H32" s="68" t="s">
        <v>58</v>
      </c>
    </row>
    <row r="33" spans="1:9" ht="13.9" customHeight="1" thickBot="1">
      <c r="A33" s="105"/>
      <c r="B33" s="108"/>
      <c r="C33" s="111"/>
      <c r="D33" s="9" t="s">
        <v>51</v>
      </c>
      <c r="E33" s="36">
        <f>(238.51*0.9)</f>
        <v>214.65899999999999</v>
      </c>
      <c r="F33" s="36">
        <f>(75.49*0.9)</f>
        <v>67.941000000000003</v>
      </c>
      <c r="G33" s="37" t="s">
        <v>35</v>
      </c>
      <c r="H33" s="68" t="s">
        <v>58</v>
      </c>
      <c r="I33" s="83"/>
    </row>
    <row r="34" spans="1:9" ht="15">
      <c r="A34" s="103" t="s">
        <v>13</v>
      </c>
      <c r="B34" s="106" t="s">
        <v>61</v>
      </c>
      <c r="C34" s="109" t="s">
        <v>60</v>
      </c>
      <c r="D34" s="28" t="s">
        <v>49</v>
      </c>
      <c r="E34" s="115"/>
      <c r="F34" s="116"/>
      <c r="G34" s="117"/>
      <c r="H34" s="30"/>
    </row>
    <row r="35" spans="1:9" ht="15">
      <c r="A35" s="104"/>
      <c r="B35" s="107"/>
      <c r="C35" s="110"/>
      <c r="D35" s="22" t="s">
        <v>50</v>
      </c>
      <c r="E35" s="118"/>
      <c r="F35" s="119"/>
      <c r="G35" s="120"/>
      <c r="H35" s="21"/>
    </row>
    <row r="36" spans="1:9" ht="15.75" thickBot="1">
      <c r="A36" s="105"/>
      <c r="B36" s="107"/>
      <c r="C36" s="110"/>
      <c r="D36" s="87" t="s">
        <v>51</v>
      </c>
      <c r="E36" s="124" t="s">
        <v>62</v>
      </c>
      <c r="F36" s="125"/>
      <c r="G36" s="126"/>
      <c r="H36" s="88" t="s">
        <v>58</v>
      </c>
    </row>
    <row r="37" spans="1:9" ht="45" customHeight="1">
      <c r="A37" s="127" t="s">
        <v>14</v>
      </c>
      <c r="B37" s="97" t="s">
        <v>68</v>
      </c>
      <c r="C37" s="100" t="s">
        <v>36</v>
      </c>
      <c r="D37" s="84" t="s">
        <v>49</v>
      </c>
      <c r="E37" s="115"/>
      <c r="F37" s="116"/>
      <c r="G37" s="117"/>
      <c r="H37" s="89"/>
    </row>
    <row r="38" spans="1:9" ht="45" customHeight="1">
      <c r="A38" s="128"/>
      <c r="B38" s="98"/>
      <c r="C38" s="101"/>
      <c r="D38" s="85" t="s">
        <v>50</v>
      </c>
      <c r="E38" s="118"/>
      <c r="F38" s="119"/>
      <c r="G38" s="120"/>
      <c r="H38" s="44"/>
    </row>
    <row r="39" spans="1:9" ht="45" customHeight="1" thickBot="1">
      <c r="A39" s="129"/>
      <c r="B39" s="99"/>
      <c r="C39" s="102"/>
      <c r="D39" s="86" t="s">
        <v>51</v>
      </c>
      <c r="E39" s="121" t="s">
        <v>55</v>
      </c>
      <c r="F39" s="122"/>
      <c r="G39" s="123"/>
      <c r="H39" s="90" t="s">
        <v>58</v>
      </c>
    </row>
    <row r="40" spans="1:9" ht="14.65" customHeight="1">
      <c r="A40" s="103" t="s">
        <v>17</v>
      </c>
      <c r="B40" s="100" t="s">
        <v>69</v>
      </c>
      <c r="C40" s="100" t="s">
        <v>64</v>
      </c>
      <c r="D40" s="28" t="s">
        <v>49</v>
      </c>
      <c r="E40" s="115"/>
      <c r="F40" s="116"/>
      <c r="G40" s="117"/>
      <c r="H40" s="89"/>
    </row>
    <row r="41" spans="1:9" ht="14.65" customHeight="1">
      <c r="A41" s="104"/>
      <c r="B41" s="101"/>
      <c r="C41" s="101"/>
      <c r="D41" s="22" t="s">
        <v>50</v>
      </c>
      <c r="E41" s="118"/>
      <c r="F41" s="119"/>
      <c r="G41" s="120"/>
      <c r="H41" s="44"/>
    </row>
    <row r="42" spans="1:9" ht="14.65" customHeight="1" thickBot="1">
      <c r="A42" s="105"/>
      <c r="B42" s="102"/>
      <c r="C42" s="102"/>
      <c r="D42" s="9" t="s">
        <v>51</v>
      </c>
      <c r="E42" s="121" t="s">
        <v>66</v>
      </c>
      <c r="F42" s="122"/>
      <c r="G42" s="123"/>
      <c r="H42" s="90" t="s">
        <v>58</v>
      </c>
    </row>
    <row r="43" spans="1:9" ht="30" customHeight="1">
      <c r="A43" s="103" t="s">
        <v>63</v>
      </c>
      <c r="B43" s="100" t="s">
        <v>70</v>
      </c>
      <c r="C43" s="100" t="s">
        <v>65</v>
      </c>
      <c r="D43" s="84" t="s">
        <v>49</v>
      </c>
      <c r="E43" s="115"/>
      <c r="F43" s="116"/>
      <c r="G43" s="117"/>
      <c r="H43" s="89"/>
    </row>
    <row r="44" spans="1:9" ht="30" customHeight="1">
      <c r="A44" s="104"/>
      <c r="B44" s="101"/>
      <c r="C44" s="101"/>
      <c r="D44" s="85" t="s">
        <v>50</v>
      </c>
      <c r="E44" s="118"/>
      <c r="F44" s="119"/>
      <c r="G44" s="120"/>
      <c r="H44" s="44"/>
    </row>
    <row r="45" spans="1:9" ht="30" customHeight="1" thickBot="1">
      <c r="A45" s="105"/>
      <c r="B45" s="102"/>
      <c r="C45" s="102"/>
      <c r="D45" s="86" t="s">
        <v>51</v>
      </c>
      <c r="E45" s="121" t="s">
        <v>67</v>
      </c>
      <c r="F45" s="122"/>
      <c r="G45" s="123"/>
      <c r="H45" s="90" t="s">
        <v>58</v>
      </c>
    </row>
    <row r="46" spans="1:9" ht="24.95" customHeight="1">
      <c r="B46" s="17"/>
      <c r="C46" s="72"/>
    </row>
    <row r="47" spans="1:9" ht="24.95" customHeight="1">
      <c r="B47" s="16"/>
    </row>
  </sheetData>
  <mergeCells count="51">
    <mergeCell ref="E45:G45"/>
    <mergeCell ref="A43:A45"/>
    <mergeCell ref="E36:G36"/>
    <mergeCell ref="E35:G35"/>
    <mergeCell ref="A37:A39"/>
    <mergeCell ref="E40:G40"/>
    <mergeCell ref="E41:G41"/>
    <mergeCell ref="E42:G42"/>
    <mergeCell ref="A40:A42"/>
    <mergeCell ref="E39:G39"/>
    <mergeCell ref="E38:G38"/>
    <mergeCell ref="E37:G37"/>
    <mergeCell ref="E44:G44"/>
    <mergeCell ref="A34:A36"/>
    <mergeCell ref="B28:B33"/>
    <mergeCell ref="B34:B36"/>
    <mergeCell ref="C28:C33"/>
    <mergeCell ref="C34:C36"/>
    <mergeCell ref="E34:G34"/>
    <mergeCell ref="C16:C18"/>
    <mergeCell ref="C19:C21"/>
    <mergeCell ref="C22:C24"/>
    <mergeCell ref="C25:C27"/>
    <mergeCell ref="E43:G43"/>
    <mergeCell ref="C7:C9"/>
    <mergeCell ref="B7:B9"/>
    <mergeCell ref="B10:B12"/>
    <mergeCell ref="C10:C12"/>
    <mergeCell ref="C13:C15"/>
    <mergeCell ref="A22:A24"/>
    <mergeCell ref="A25:A27"/>
    <mergeCell ref="A28:A33"/>
    <mergeCell ref="B4:B6"/>
    <mergeCell ref="C4:C6"/>
    <mergeCell ref="B13:B15"/>
    <mergeCell ref="B16:B18"/>
    <mergeCell ref="B19:B21"/>
    <mergeCell ref="B22:B24"/>
    <mergeCell ref="A19:A21"/>
    <mergeCell ref="A4:A6"/>
    <mergeCell ref="A7:A9"/>
    <mergeCell ref="A10:A12"/>
    <mergeCell ref="A13:A15"/>
    <mergeCell ref="A16:A18"/>
    <mergeCell ref="B25:B27"/>
    <mergeCell ref="B37:B39"/>
    <mergeCell ref="B40:B42"/>
    <mergeCell ref="B43:B45"/>
    <mergeCell ref="C37:C39"/>
    <mergeCell ref="C40:C42"/>
    <mergeCell ref="C43:C45"/>
  </mergeCells>
  <pageMargins left="0.45" right="0.45" top="0.75" bottom="0.5" header="0.3" footer="0.3"/>
  <pageSetup scale="62" orientation="landscape" r:id="rId1"/>
  <headerFooter>
    <oddHeader>&amp;L&amp;12sapphire/latest/green/data/pkg/doc/&amp;R&amp;F</oddHeader>
    <oddFooter>&amp;C&amp;14&amp;A&amp;R&amp;12&amp;D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view="pageBreakPreview" zoomScale="170" zoomScaleNormal="100" zoomScaleSheetLayoutView="170" workbookViewId="0">
      <selection activeCell="D14" sqref="D14"/>
    </sheetView>
  </sheetViews>
  <sheetFormatPr defaultRowHeight="15"/>
  <cols>
    <col min="2" max="2" width="10.85546875" customWidth="1"/>
    <col min="3" max="3" width="11" customWidth="1"/>
    <col min="4" max="4" width="9.85546875" customWidth="1"/>
    <col min="5" max="5" width="13.7109375" customWidth="1"/>
    <col min="6" max="6" width="14" customWidth="1"/>
    <col min="7" max="7" width="11" customWidth="1"/>
    <col min="8" max="8" width="16.85546875" customWidth="1"/>
    <col min="10" max="10" width="12.140625" customWidth="1"/>
  </cols>
  <sheetData>
    <row r="1" spans="1:11" ht="21" customHeight="1">
      <c r="A1" s="63" t="s">
        <v>72</v>
      </c>
      <c r="B1" s="55"/>
      <c r="C1" s="54"/>
      <c r="D1" s="54"/>
      <c r="E1" s="54"/>
      <c r="F1" s="56"/>
      <c r="G1" s="54"/>
      <c r="H1" s="75"/>
    </row>
    <row r="2" spans="1:11" ht="7.5" customHeight="1">
      <c r="A2" s="54"/>
      <c r="B2" s="55"/>
      <c r="C2" s="54"/>
      <c r="D2" s="54"/>
      <c r="E2" s="54"/>
      <c r="F2" s="56"/>
      <c r="G2" s="54"/>
      <c r="H2" s="54"/>
    </row>
    <row r="3" spans="1:11" ht="15.75" thickBot="1">
      <c r="A3" s="57" t="s">
        <v>24</v>
      </c>
      <c r="B3" s="54"/>
      <c r="C3" s="54"/>
      <c r="D3" s="54"/>
      <c r="E3" s="54"/>
      <c r="F3" s="54"/>
      <c r="G3" s="54"/>
      <c r="H3" s="54"/>
    </row>
    <row r="4" spans="1:11" s="27" customFormat="1" ht="43.15" customHeight="1" thickBot="1">
      <c r="A4" s="58" t="s">
        <v>3</v>
      </c>
      <c r="B4" s="59" t="s">
        <v>1</v>
      </c>
      <c r="C4" s="26" t="s">
        <v>40</v>
      </c>
      <c r="D4" s="26" t="s">
        <v>41</v>
      </c>
      <c r="E4" s="26" t="s">
        <v>56</v>
      </c>
      <c r="F4" s="26" t="s">
        <v>38</v>
      </c>
      <c r="G4" s="26" t="s">
        <v>42</v>
      </c>
      <c r="H4" s="60" t="s">
        <v>43</v>
      </c>
      <c r="I4" s="53"/>
      <c r="J4" s="53"/>
      <c r="K4" s="53"/>
    </row>
    <row r="5" spans="1:11">
      <c r="A5" s="64" t="s">
        <v>49</v>
      </c>
      <c r="B5" s="73"/>
      <c r="C5" s="73"/>
      <c r="D5" s="61"/>
      <c r="E5" s="61"/>
      <c r="F5" s="61"/>
      <c r="G5" s="61"/>
      <c r="H5" s="43"/>
      <c r="I5" s="5"/>
      <c r="J5" s="5"/>
    </row>
    <row r="6" spans="1:11">
      <c r="A6" s="65" t="s">
        <v>50</v>
      </c>
      <c r="B6" s="66"/>
      <c r="C6" s="66"/>
      <c r="D6" s="61"/>
      <c r="E6" s="61"/>
      <c r="F6" s="61"/>
      <c r="G6" s="61"/>
      <c r="H6" s="44"/>
      <c r="I6" s="5"/>
      <c r="J6" s="5"/>
    </row>
    <row r="7" spans="1:11" ht="15.75" thickBot="1">
      <c r="A7" s="10" t="s">
        <v>51</v>
      </c>
      <c r="B7" s="9">
        <f>B14+68</f>
        <v>6626.2</v>
      </c>
      <c r="C7" s="6">
        <f>C14+131</f>
        <v>7011.4</v>
      </c>
      <c r="D7" s="6" t="s">
        <v>53</v>
      </c>
      <c r="E7" s="6">
        <v>1383</v>
      </c>
      <c r="F7" s="6" t="s">
        <v>54</v>
      </c>
      <c r="G7" s="6">
        <v>11.811</v>
      </c>
      <c r="H7" s="7">
        <v>300</v>
      </c>
      <c r="I7" s="5"/>
      <c r="J7" s="5"/>
    </row>
    <row r="8" spans="1:11">
      <c r="A8" s="54"/>
      <c r="B8" s="54"/>
      <c r="C8" s="54"/>
      <c r="D8" s="54"/>
      <c r="E8" s="54"/>
      <c r="F8" s="54"/>
      <c r="G8" s="54"/>
      <c r="H8" s="54"/>
    </row>
    <row r="9" spans="1:11" ht="2.25" customHeight="1">
      <c r="A9" s="54"/>
      <c r="B9" s="54"/>
      <c r="C9" s="54"/>
      <c r="D9" s="54"/>
      <c r="E9" s="54"/>
      <c r="F9" s="54"/>
      <c r="G9" s="54"/>
      <c r="H9" s="54"/>
    </row>
    <row r="10" spans="1:11" ht="15.75" thickBot="1">
      <c r="A10" s="57" t="s">
        <v>47</v>
      </c>
      <c r="B10" s="54"/>
      <c r="C10" s="54"/>
      <c r="D10" s="54"/>
      <c r="E10" s="54"/>
      <c r="F10" s="54"/>
      <c r="G10" s="54"/>
      <c r="H10" s="54"/>
    </row>
    <row r="11" spans="1:11" s="25" customFormat="1" ht="15.75" thickBot="1">
      <c r="A11" s="50" t="s">
        <v>3</v>
      </c>
      <c r="B11" s="51" t="s">
        <v>1</v>
      </c>
      <c r="C11" s="52" t="s">
        <v>40</v>
      </c>
      <c r="D11" s="74"/>
      <c r="E11" s="74"/>
      <c r="F11" s="74"/>
      <c r="G11" s="74"/>
      <c r="H11" s="74"/>
    </row>
    <row r="12" spans="1:11">
      <c r="A12" s="45" t="s">
        <v>49</v>
      </c>
      <c r="B12" s="46"/>
      <c r="C12" s="47"/>
      <c r="D12" s="54"/>
      <c r="E12" s="54"/>
      <c r="F12" s="54"/>
      <c r="G12" s="54"/>
      <c r="H12" s="54"/>
    </row>
    <row r="13" spans="1:11">
      <c r="A13" s="48" t="s">
        <v>50</v>
      </c>
      <c r="B13" s="49"/>
      <c r="C13" s="49"/>
      <c r="D13" s="54"/>
      <c r="E13" s="54"/>
      <c r="F13" s="54"/>
      <c r="G13" s="54"/>
      <c r="H13" s="54"/>
    </row>
    <row r="14" spans="1:11" ht="15.75" thickBot="1">
      <c r="A14" s="11" t="s">
        <v>51</v>
      </c>
      <c r="B14" s="12">
        <f>(7247*0.9)+35.9</f>
        <v>6558.2</v>
      </c>
      <c r="C14" s="13">
        <f>(7605*0.9)+35.9</f>
        <v>6880.4</v>
      </c>
      <c r="D14" s="54"/>
      <c r="E14" s="54"/>
      <c r="F14" s="54"/>
      <c r="G14" s="54"/>
      <c r="H14" s="54"/>
    </row>
    <row r="15" spans="1:11">
      <c r="A15" s="54"/>
      <c r="B15" s="54"/>
      <c r="C15" s="54"/>
      <c r="D15" s="54"/>
      <c r="E15" s="54"/>
      <c r="F15" s="54"/>
      <c r="G15" s="54"/>
      <c r="H15" s="54"/>
    </row>
    <row r="16" spans="1:11">
      <c r="A16" s="54"/>
      <c r="B16" s="54"/>
      <c r="C16" s="54"/>
      <c r="D16" s="54"/>
      <c r="E16" s="54"/>
      <c r="F16" s="54"/>
      <c r="G16" s="54"/>
      <c r="H16" s="54"/>
    </row>
    <row r="17" spans="1:8">
      <c r="A17" s="54"/>
      <c r="B17" s="54"/>
      <c r="C17" s="54"/>
      <c r="D17" s="54"/>
      <c r="E17" s="54"/>
      <c r="F17" s="54"/>
      <c r="G17" s="54"/>
      <c r="H17" s="54"/>
    </row>
    <row r="18" spans="1:8">
      <c r="A18" s="54"/>
      <c r="B18" s="54"/>
      <c r="C18" s="54"/>
      <c r="D18" s="54"/>
      <c r="E18" s="54"/>
      <c r="F18" s="54"/>
      <c r="G18" s="54"/>
      <c r="H18" s="54"/>
    </row>
    <row r="19" spans="1:8">
      <c r="A19" s="54"/>
      <c r="B19" s="54"/>
      <c r="C19" s="54"/>
      <c r="D19" s="54"/>
      <c r="E19" s="54"/>
      <c r="F19" s="54"/>
      <c r="G19" s="54"/>
      <c r="H19" s="54"/>
    </row>
    <row r="20" spans="1:8">
      <c r="A20" s="54"/>
      <c r="B20" s="54"/>
      <c r="C20" s="54"/>
      <c r="D20" s="54"/>
      <c r="E20" s="54"/>
      <c r="F20" s="54"/>
      <c r="G20" s="54"/>
      <c r="H20" s="54"/>
    </row>
  </sheetData>
  <pageMargins left="0.7" right="0.7" top="0.75" bottom="0.75" header="0.3" footer="0.3"/>
  <pageSetup orientation="landscape" r:id="rId1"/>
  <headerFooter>
    <oddHeader>&amp;L&amp;12sapphire/latest/green/data/pkg/doc/&amp;R&amp;F</oddHeader>
    <oddFooter>&amp;C&amp;14&amp;A&amp;R&amp;12&amp;D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 ma:contentTypeID="0x010100710CB08BDF28F649BCA3AE1E807978E9" ma:contentTypeVersion="3" ma:contentTypeDescription="Create a new document." ma:contentTypeScope="" ma:versionID="9c7fb14d67fbcf7d7ef21b13b3376fcf">
  <xsd:schema xmlns:xsd="http://www.w3.org/2001/XMLSchema" xmlns:xs="http://www.w3.org/2001/XMLSchema" xmlns:p="http://schemas.microsoft.com/office/2006/metadata/properties" xmlns:ns2="099ac604-719e-4f6a-941d-e145b3c95617" xmlns:ns3="http://schemas.microsoft.com/sharepoint/v4" xmlns:ns4="9cca4317-8007-486f-a8c5-ccdcf5c1f29c" targetNamespace="http://schemas.microsoft.com/office/2006/metadata/properties" ma:root="true" ma:fieldsID="37afa5afcb4f3cb2f5d5e158b6b327fd" ns2:_="" ns3:_="" ns4:_="">
    <xsd:import namespace="099ac604-719e-4f6a-941d-e145b3c95617"/>
    <xsd:import namespace="http://schemas.microsoft.com/sharepoint/v4"/>
    <xsd:import namespace="9cca4317-8007-486f-a8c5-ccdcf5c1f29c"/>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4:Category" minOccurs="0"/>
                <xsd:element ref="ns4:Categor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9ac604-719e-4f6a-941d-e145b3c9561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ca4317-8007-486f-a8c5-ccdcf5c1f29c" elementFormDefault="qualified">
    <xsd:import namespace="http://schemas.microsoft.com/office/2006/documentManagement/types"/>
    <xsd:import namespace="http://schemas.microsoft.com/office/infopath/2007/PartnerControls"/>
    <xsd:element name="Category" ma:index="12" nillable="true" ma:displayName="Category" ma:format="Dropdown" ma:internalName="Category0">
      <xsd:simpleType>
        <xsd:union memberTypes="dms:Text">
          <xsd:simpleType>
            <xsd:restriction base="dms:Choice">
              <xsd:enumeration value="Off-Site"/>
              <xsd:enumeration value="Die Sales"/>
              <xsd:enumeration value="ReferenceDocs"/>
              <xsd:enumeration value="LifeCycleInitiatives"/>
              <xsd:enumeration value="A_StrategyDocuments"/>
              <xsd:enumeration value="Task Forces"/>
            </xsd:restriction>
          </xsd:simpleType>
        </xsd:union>
      </xsd:simpleType>
    </xsd:element>
    <xsd:element name="Category2" ma:index="13" nillable="true" ma:displayName="Category2" ma:format="Dropdown" ma:internalName="Category20">
      <xsd:simpleType>
        <xsd:union memberTypes="dms:Text">
          <xsd:simpleType>
            <xsd:restriction base="dms:Choice">
              <xsd:enumeration value="Die Sales - XO2"/>
              <xsd:enumeration value="Die Sales - XP2"/>
              <xsd:enumeration value="Die Sales - ECP3"/>
              <xsd:enumeration value="Die Sales - ECP5"/>
              <xsd:enumeration value="Agendas and Org"/>
              <xsd:enumeration value="Die Sales - XO3"/>
              <xsd:enumeration value="ReferenceDocs"/>
              <xsd:enumeration value="EOL-ArrowDeal4"/>
              <xsd:enumeration value="EOL-ArrowDeals1-3"/>
              <xsd:enumeration value="EOL-iCE65ExcessInv"/>
              <xsd:enumeration value="EOL-InternalProcessTaskForce"/>
              <xsd:enumeration value="Package-TQFPXO2"/>
              <xsd:enumeration value="Promo-4KVAwareness"/>
              <xsd:enumeration value="Promo-Mixed Signal"/>
              <xsd:enumeration value="ReferenceDocs"/>
              <xsd:enumeration value="Strategy"/>
              <xsd:enumeration value="EOL_RemainingLifeTaskForce"/>
              <xsd:enumeration value="EOL_ProductLifecycleTaskForce"/>
              <xsd:enumeration value="Die Sales - iCE40"/>
              <xsd:enumeration value="EOL_ProductStatusCodeTaskForce"/>
              <xsd:enumeration value="Promo_ProductizeDieSales"/>
              <xsd:enumeration value="EOL_DiscontinuedPricingStrategy"/>
              <xsd:enumeration value="Promo_LPTM20"/>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099ac604-719e-4f6a-941d-e145b3c95617">D5CZYVWKPRSV-4517-33</_dlc_DocId>
    <_dlc_DocIdUrl xmlns="099ac604-719e-4f6a-941d-e145b3c95617">
      <Url>http://hub.latticesemi.com/departments/BusGrp/BizOpsNew/_layouts/DocIdRedir.aspx?ID=D5CZYVWKPRSV-4517-33</Url>
      <Description>D5CZYVWKPRSV-4517-33</Description>
    </_dlc_DocIdUrl>
    <Category xmlns="9cca4317-8007-486f-a8c5-ccdcf5c1f29c">Die Sales</Category>
    <IconOverlay xmlns="http://schemas.microsoft.com/sharepoint/v4" xsi:nil="true"/>
    <Category2 xmlns="9cca4317-8007-486f-a8c5-ccdcf5c1f29c">Die Sales - ECP5</Category2>
    <_dlc_DocIdPersistId xmlns="099ac604-719e-4f6a-941d-e145b3c95617">false</_dlc_DocIdPersistI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Receiver>
    <Name>Nintex conditional workflow start</Name>
    <Synchronization>Synchronous</Synchronization>
    <Type>10001</Type>
    <SequenceNumber>50000</SequenceNumber>
    <Assembly>Nintex.Workflow, Version=1.0.0.0, Culture=neutral, PublicKeyToken=913f6bae0ca5ae12</Assembly>
    <Class>Nintex.Workflow.ConditionalWorkflowStartReceiver</Class>
    <Data>635170202351836875</Data>
    <Filter/>
  </Receiver>
  <Receiver>
    <Name>Nintex conditional workflow start</Name>
    <Synchronization>Synchronous</Synchronization>
    <Type>10002</Type>
    <SequenceNumber>50000</SequenceNumber>
    <Assembly>Nintex.Workflow, Version=1.0.0.0, Culture=neutral, PublicKeyToken=913f6bae0ca5ae12</Assembly>
    <Class>Nintex.Workflow.ConditionalWorkflowStartReceiver</Class>
    <Data>635170202351836875</Data>
    <Filter/>
  </Receiver>
  <Receiver>
    <Name>Nintex conditional workflow start</Name>
    <Synchronization>Synchronous</Synchronization>
    <Type>2</Type>
    <SequenceNumber>50000</SequenceNumber>
    <Assembly>Nintex.Workflow, Version=1.0.0.0, Culture=neutral, PublicKeyToken=913f6bae0ca5ae12</Assembly>
    <Class>Nintex.Workflow.ConditionalWorkflowStartReceiver</Class>
    <Data>635170202351836875</Data>
    <Filter/>
  </Receiver>
</spe:Receivers>
</file>

<file path=customXml/itemProps1.xml><?xml version="1.0" encoding="utf-8"?>
<ds:datastoreItem xmlns:ds="http://schemas.openxmlformats.org/officeDocument/2006/customXml" ds:itemID="{64F17B6E-C06D-4240-BDE7-89E5E7F51CC9}"/>
</file>

<file path=customXml/itemProps2.xml><?xml version="1.0" encoding="utf-8"?>
<ds:datastoreItem xmlns:ds="http://schemas.openxmlformats.org/officeDocument/2006/customXml" ds:itemID="{C60C3409-E0AF-450C-86BC-62992D0E089C}"/>
</file>

<file path=customXml/itemProps3.xml><?xml version="1.0" encoding="utf-8"?>
<ds:datastoreItem xmlns:ds="http://schemas.openxmlformats.org/officeDocument/2006/customXml" ds:itemID="{F97F03C0-3898-4BEB-9B33-B5CBF32C5E49}"/>
</file>

<file path=customXml/itemProps4.xml><?xml version="1.0" encoding="utf-8"?>
<ds:datastoreItem xmlns:ds="http://schemas.openxmlformats.org/officeDocument/2006/customXml" ds:itemID="{1651EAB1-3C86-46F3-8B23-121F6808B265}"/>
</file>

<file path=customXml/itemProps5.xml><?xml version="1.0" encoding="utf-8"?>
<ds:datastoreItem xmlns:ds="http://schemas.openxmlformats.org/officeDocument/2006/customXml" ds:itemID="{80C82443-AC1D-48EC-AA77-35155B5E30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Revisions</vt:lpstr>
      <vt:lpstr>Summary</vt:lpstr>
      <vt:lpstr>Die Stepping Size</vt:lpstr>
      <vt:lpstr>'Die Stepping Size'!Print_Area</vt:lpstr>
      <vt:lpstr>Summary!Print_Area</vt:lpstr>
    </vt:vector>
  </TitlesOfParts>
  <Company>Latitce Semiconductor Corp.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SaECP5_Die_Wafer</dc:title>
  <dc:creator>Brian Jia</dc:creator>
  <cp:keywords>Die Size</cp:keywords>
  <cp:lastModifiedBy>Steve Stark</cp:lastModifiedBy>
  <cp:lastPrinted>2013-02-22T21:55:26Z</cp:lastPrinted>
  <dcterms:created xsi:type="dcterms:W3CDTF">2011-06-24T00:17:06Z</dcterms:created>
  <dcterms:modified xsi:type="dcterms:W3CDTF">2014-08-20T23:47:57Z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0x010100710CB08BDF28F649BCA3AE1E807978E9</vt:lpwstr>
  </property>
  <property fmtid="{D5CDD505-2E9C-101B-9397-08002B2CF9AE}" pid="3" name="_dlc_DocIdItemGuid">
    <vt:lpwstr>dba8aa52-a6b8-4af8-983a-f089f616d742</vt:lpwstr>
  </property>
  <property fmtid="{D5CDD505-2E9C-101B-9397-08002B2CF9AE}" pid="4" name="DLP">
    <vt:lpwstr>40;#Green|f5f65e25-8349-45a6-b3a5-dd987efad42d</vt:lpwstr>
  </property>
  <property fmtid="{D5CDD505-2E9C-101B-9397-08002B2CF9AE}" pid="5" name="TaxKeyword">
    <vt:lpwstr>40346;#Die Size|216513f6-a4ec-45bf-908d-719e67086dcc</vt:lpwstr>
  </property>
  <property fmtid="{D5CDD505-2E9C-101B-9397-08002B2CF9AE}" pid="6" name="Security">
    <vt:lpwstr>42;#Company Confidential|c28c6c75-aae0-4edc-9cc2-00c0745aadbc</vt:lpwstr>
  </property>
  <property fmtid="{D5CDD505-2E9C-101B-9397-08002B2CF9AE}" pid="7" name="Primary Audience">
    <vt:lpwstr>38;#Internal|b6a0e0c5-d188-4032-bb54-73009b286b96</vt:lpwstr>
  </property>
  <property fmtid="{D5CDD505-2E9C-101B-9397-08002B2CF9AE}" pid="8" name="Doc Source">
    <vt:lpwstr>39;#Internal|eb1caaff-0c16-4357-bf62-2771783a4bb0</vt:lpwstr>
  </property>
  <property fmtid="{D5CDD505-2E9C-101B-9397-08002B2CF9AE}" pid="9" name="Doc Language">
    <vt:lpwstr>43;#English|b3f6ed75-81de-4806-bb4e-9cca516df0b0</vt:lpwstr>
  </property>
  <property fmtid="{D5CDD505-2E9C-101B-9397-08002B2CF9AE}" pid="10" name="Control Category">
    <vt:lpwstr>55;#Freeform|4bbb72d9-92e3-4b10-922f-52e41b1a8860</vt:lpwstr>
  </property>
  <property fmtid="{D5CDD505-2E9C-101B-9397-08002B2CF9AE}" pid="11" name="Responsible Department0">
    <vt:lpwstr>37286;#Platform Design (US)|e7543f46-91db-4517-9cfc-3049954a667b</vt:lpwstr>
  </property>
  <property fmtid="{D5CDD505-2E9C-101B-9397-08002B2CF9AE}" pid="12" name="Category2">
    <vt:lpwstr>Die Sales - ECP5</vt:lpwstr>
  </property>
  <property fmtid="{D5CDD505-2E9C-101B-9397-08002B2CF9AE}" pid="13" name="Category">
    <vt:lpwstr>Die Sales - Temporary</vt:lpwstr>
  </property>
  <property fmtid="{D5CDD505-2E9C-101B-9397-08002B2CF9AE}" pid="14" name="URL">
    <vt:lpwstr/>
  </property>
  <property fmtid="{D5CDD505-2E9C-101B-9397-08002B2CF9AE}" pid="15" name="xd_Signature">
    <vt:bool>false</vt:bool>
  </property>
  <property fmtid="{D5CDD505-2E9C-101B-9397-08002B2CF9AE}" pid="16" name="xd_ProgID">
    <vt:lpwstr/>
  </property>
  <property fmtid="{D5CDD505-2E9C-101B-9397-08002B2CF9AE}" pid="17" name="TemplateUrl">
    <vt:lpwstr/>
  </property>
</Properties>
</file>